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Executive\Sherrie\DCF_DVP\Monitoring\2526\COU Administrative - NEW\"/>
    </mc:Choice>
  </mc:AlternateContent>
  <xr:revisionPtr revIDLastSave="0" documentId="8_{B2BCE5D0-0CE3-497E-8950-CCC4000F6CB2}" xr6:coauthVersionLast="47" xr6:coauthVersionMax="47" xr10:uidLastSave="{00000000-0000-0000-0000-000000000000}"/>
  <bookViews>
    <workbookView xWindow="-24690" yWindow="4110" windowWidth="21600" windowHeight="12645" activeTab="1" xr2:uid="{4ADC8676-2831-4AB4-8C9F-E81540FB6854}"/>
  </bookViews>
  <sheets>
    <sheet name="2025" sheetId="3" r:id="rId1"/>
    <sheet name="2026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3" l="1"/>
  <c r="D8" i="1"/>
  <c r="H8" i="1" s="1"/>
  <c r="G12" i="3"/>
  <c r="H12" i="3"/>
  <c r="H11" i="3"/>
  <c r="G10" i="3"/>
  <c r="G9" i="3"/>
  <c r="C9" i="3"/>
  <c r="E9" i="3" s="1"/>
  <c r="H8" i="3"/>
  <c r="G8" i="3"/>
  <c r="G12" i="1"/>
  <c r="G10" i="1"/>
  <c r="G9" i="1"/>
  <c r="G8" i="1"/>
  <c r="E8" i="1"/>
  <c r="C12" i="1"/>
  <c r="D12" i="1" s="1"/>
  <c r="H12" i="1" s="1"/>
  <c r="C11" i="1"/>
  <c r="D11" i="1" s="1"/>
  <c r="H11" i="1" s="1"/>
  <c r="C10" i="1"/>
  <c r="E10" i="1" s="1"/>
  <c r="C9" i="1"/>
  <c r="E9" i="1" s="1"/>
  <c r="H10" i="3" l="1"/>
  <c r="D10" i="1"/>
  <c r="H10" i="1" s="1"/>
  <c r="D9" i="1"/>
  <c r="H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<sst xmlns="http://schemas.openxmlformats.org/spreadsheetml/2006/main" count="70" uniqueCount="35">
  <si>
    <t>Officer Name</t>
  </si>
  <si>
    <t>Officer Title</t>
  </si>
  <si>
    <t>Annual Salary</t>
  </si>
  <si>
    <t>Retirement Contribution</t>
  </si>
  <si>
    <t>Vehicle Allowance</t>
  </si>
  <si>
    <t>Health</t>
  </si>
  <si>
    <t>PTO Accrual</t>
  </si>
  <si>
    <t>Severance</t>
  </si>
  <si>
    <t>Funded by DCF%</t>
  </si>
  <si>
    <t>State General Revenue % remuneration of nonprofit board members and offers over the term of the contract</t>
  </si>
  <si>
    <t>Federal % over the contract term remuneration of nonprofit board members and officers over the term of the contract</t>
  </si>
  <si>
    <t>Sheryl Schwab</t>
  </si>
  <si>
    <t>Joanne Zimmerman</t>
  </si>
  <si>
    <t>Donna M. Hoffman</t>
  </si>
  <si>
    <t>Spenser Bryan</t>
  </si>
  <si>
    <t>Roberto Alonso</t>
  </si>
  <si>
    <t>Ashley Arrabal</t>
  </si>
  <si>
    <t>Judge Carol Rose</t>
  </si>
  <si>
    <t>``</t>
  </si>
  <si>
    <t>Anna Hubicki</t>
  </si>
  <si>
    <t>Teddy White</t>
  </si>
  <si>
    <t>Anna Rudacille</t>
  </si>
  <si>
    <t>Becki Burns</t>
  </si>
  <si>
    <t>IFP Attorney</t>
  </si>
  <si>
    <t>CFO</t>
  </si>
  <si>
    <t>Shelter Services Manager</t>
  </si>
  <si>
    <t>Outreach/Community Awareness and Education Manager</t>
  </si>
  <si>
    <t>President</t>
  </si>
  <si>
    <t>CEO/Corprate Officer</t>
  </si>
  <si>
    <t>Secretary</t>
  </si>
  <si>
    <t>Treasurer</t>
  </si>
  <si>
    <t>Director/MCSO</t>
  </si>
  <si>
    <t xml:space="preserve">Director </t>
  </si>
  <si>
    <t>Domestic Abuse Shelter, Inc.</t>
  </si>
  <si>
    <t>daily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</si>
</sst>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2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43" fontId="4" fillId="0" borderId="1" xfId="1" applyFont="1" applyBorder="1"/>
    <xf numFmtId="43" fontId="4" fillId="0" borderId="1" xfId="0" applyNumberFormat="1" applyFont="1" applyBorder="1"/>
    <xf numFmtId="9" fontId="4" fillId="0" borderId="1" xfId="2" applyFont="1" applyBorder="1"/>
    <xf numFmtId="9" fontId="4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5CCB7-4077-4871-8D61-FA455B793445}">
  <dimension ref="A1:L20"/>
  <sheetViews>
    <sheetView topLeftCell="A12" workbookViewId="0">
      <selection activeCell="E24" sqref="E24"/>
    </sheetView>
  </sheetViews>
  <sheetFormatPr defaultRowHeight="15" x14ac:dyDescent="0.25"/>
  <cols>
    <col min="1" max="1" width="18.140625" bestFit="1" customWidth="1"/>
    <col min="2" max="2" width="21.7109375" bestFit="1" customWidth="1"/>
    <col min="3" max="3" width="11.42578125" bestFit="1" customWidth="1"/>
    <col min="4" max="4" width="7.85546875" hidden="1" customWidth="1"/>
    <col min="5" max="5" width="13.28515625" customWidth="1"/>
    <col min="6" max="6" width="11.7109375" customWidth="1"/>
    <col min="7" max="8" width="10.42578125" bestFit="1" customWidth="1"/>
    <col min="9" max="9" width="11.7109375" customWidth="1"/>
    <col min="10" max="10" width="11" customWidth="1"/>
    <col min="11" max="11" width="32.7109375" customWidth="1"/>
    <col min="12" max="12" width="32.5703125" customWidth="1"/>
  </cols>
  <sheetData>
    <row r="1" spans="1:12" x14ac:dyDescent="0.25">
      <c r="A1" s="15" t="e" vm="1">
        <v>#VALUE!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79.900000000000006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25">
      <c r="A5" s="16" t="s">
        <v>33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33.6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57" x14ac:dyDescent="0.25">
      <c r="A7" s="7" t="s">
        <v>0</v>
      </c>
      <c r="B7" s="7" t="s">
        <v>1</v>
      </c>
      <c r="C7" s="7" t="s">
        <v>2</v>
      </c>
      <c r="D7" s="7" t="s">
        <v>34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7" t="s">
        <v>8</v>
      </c>
      <c r="K7" s="7" t="s">
        <v>9</v>
      </c>
      <c r="L7" s="7" t="s">
        <v>10</v>
      </c>
    </row>
    <row r="8" spans="1:12" x14ac:dyDescent="0.25">
      <c r="A8" s="8" t="s">
        <v>11</v>
      </c>
      <c r="B8" s="8" t="s">
        <v>28</v>
      </c>
      <c r="C8" s="9">
        <v>129786.62</v>
      </c>
      <c r="D8" s="9">
        <v>461.53846153846155</v>
      </c>
      <c r="E8" s="9">
        <v>3893.56</v>
      </c>
      <c r="F8" s="9">
        <v>0</v>
      </c>
      <c r="G8" s="9">
        <f>1527.02*12</f>
        <v>18324.239999999998</v>
      </c>
      <c r="H8" s="10">
        <f>D8*35</f>
        <v>16153.846153846154</v>
      </c>
      <c r="I8" s="8">
        <v>0</v>
      </c>
      <c r="J8" s="11">
        <v>0.95</v>
      </c>
      <c r="K8" s="12">
        <v>0.56000000000000005</v>
      </c>
      <c r="L8" s="12">
        <v>0.39</v>
      </c>
    </row>
    <row r="9" spans="1:12" x14ac:dyDescent="0.25">
      <c r="A9" s="8" t="s">
        <v>19</v>
      </c>
      <c r="B9" s="8" t="s">
        <v>23</v>
      </c>
      <c r="C9" s="9">
        <f>3000*26</f>
        <v>78000</v>
      </c>
      <c r="D9" s="9">
        <v>300</v>
      </c>
      <c r="E9" s="9">
        <f>C9*3%</f>
        <v>2340</v>
      </c>
      <c r="F9" s="9">
        <v>0</v>
      </c>
      <c r="G9" s="9">
        <f t="shared" ref="G9:G12" si="0">1527.02*12</f>
        <v>18324.239999999998</v>
      </c>
      <c r="H9" s="10">
        <f>D9*25</f>
        <v>7500</v>
      </c>
      <c r="I9" s="8">
        <v>0</v>
      </c>
      <c r="J9" s="11">
        <v>0</v>
      </c>
      <c r="K9" s="11">
        <v>0</v>
      </c>
      <c r="L9" s="11">
        <v>0</v>
      </c>
    </row>
    <row r="10" spans="1:12" x14ac:dyDescent="0.25">
      <c r="A10" s="8" t="s">
        <v>20</v>
      </c>
      <c r="B10" s="8" t="s">
        <v>24</v>
      </c>
      <c r="C10" s="9">
        <v>67167.59</v>
      </c>
      <c r="D10" s="9">
        <v>235.66399999999999</v>
      </c>
      <c r="E10" s="9">
        <v>2015.05</v>
      </c>
      <c r="F10" s="9">
        <v>0</v>
      </c>
      <c r="G10" s="9">
        <f t="shared" si="0"/>
        <v>18324.239999999998</v>
      </c>
      <c r="H10" s="10">
        <f t="shared" ref="H10:H11" si="1">D10*35</f>
        <v>8248.24</v>
      </c>
      <c r="I10" s="8">
        <v>0</v>
      </c>
      <c r="J10" s="11">
        <v>0.95</v>
      </c>
      <c r="K10" s="12">
        <v>0.82</v>
      </c>
      <c r="L10" s="12">
        <v>0.13</v>
      </c>
    </row>
    <row r="11" spans="1:12" x14ac:dyDescent="0.25">
      <c r="A11" s="8" t="s">
        <v>21</v>
      </c>
      <c r="B11" s="8" t="s">
        <v>25</v>
      </c>
      <c r="C11" s="9">
        <v>57597.74</v>
      </c>
      <c r="D11" s="9">
        <v>202.8</v>
      </c>
      <c r="E11" s="9">
        <v>0</v>
      </c>
      <c r="F11" s="9">
        <v>0</v>
      </c>
      <c r="G11" s="9">
        <v>0</v>
      </c>
      <c r="H11" s="10">
        <f t="shared" si="1"/>
        <v>7098</v>
      </c>
      <c r="I11" s="9">
        <v>0</v>
      </c>
      <c r="J11" s="11">
        <v>1</v>
      </c>
      <c r="K11" s="12">
        <v>0.72</v>
      </c>
      <c r="L11" s="12">
        <v>0.28000000000000003</v>
      </c>
    </row>
    <row r="12" spans="1:12" ht="45" x14ac:dyDescent="0.25">
      <c r="A12" s="13" t="s">
        <v>22</v>
      </c>
      <c r="B12" s="14" t="s">
        <v>26</v>
      </c>
      <c r="C12" s="9">
        <v>50005.55</v>
      </c>
      <c r="D12" s="9">
        <v>184.61500000000001</v>
      </c>
      <c r="E12" s="9">
        <v>0</v>
      </c>
      <c r="F12" s="9">
        <v>0</v>
      </c>
      <c r="G12" s="9">
        <f t="shared" si="0"/>
        <v>18324.239999999998</v>
      </c>
      <c r="H12" s="10">
        <f>D12*30</f>
        <v>5538.4500000000007</v>
      </c>
      <c r="I12" s="8">
        <v>0</v>
      </c>
      <c r="J12" s="11">
        <v>1</v>
      </c>
      <c r="K12" s="12">
        <v>0.73</v>
      </c>
      <c r="L12" s="12">
        <v>0.28999999999999998</v>
      </c>
    </row>
    <row r="13" spans="1:12" x14ac:dyDescent="0.25">
      <c r="A13" s="8"/>
      <c r="B13" s="8"/>
      <c r="C13" s="8"/>
      <c r="D13" s="8"/>
      <c r="E13" s="8"/>
      <c r="F13" s="8"/>
      <c r="G13" s="8"/>
      <c r="H13" s="8"/>
      <c r="I13" s="8"/>
      <c r="J13" s="11"/>
      <c r="K13" s="8"/>
      <c r="L13" s="8"/>
    </row>
    <row r="14" spans="1:12" x14ac:dyDescent="0.25">
      <c r="A14" s="8"/>
      <c r="B14" s="8"/>
      <c r="C14" s="8"/>
      <c r="D14" s="8"/>
      <c r="E14" s="8"/>
      <c r="F14" s="8"/>
      <c r="G14" s="8"/>
      <c r="H14" s="8"/>
      <c r="I14" s="8"/>
      <c r="J14" s="11"/>
      <c r="K14" s="8"/>
      <c r="L14" s="8"/>
    </row>
    <row r="15" spans="1:12" ht="15.75" x14ac:dyDescent="0.25">
      <c r="A15" s="1" t="s">
        <v>15</v>
      </c>
      <c r="B15" s="8" t="s">
        <v>27</v>
      </c>
      <c r="C15" s="9">
        <v>0</v>
      </c>
      <c r="D15" s="9"/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11">
        <v>0</v>
      </c>
      <c r="K15" s="11">
        <v>0</v>
      </c>
      <c r="L15" s="11">
        <v>0</v>
      </c>
    </row>
    <row r="16" spans="1:12" ht="15.75" x14ac:dyDescent="0.25">
      <c r="A16" s="2" t="s">
        <v>12</v>
      </c>
      <c r="B16" s="8" t="s">
        <v>29</v>
      </c>
      <c r="C16" s="9">
        <v>0</v>
      </c>
      <c r="D16" s="9"/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11">
        <v>0</v>
      </c>
      <c r="K16" s="11">
        <v>0</v>
      </c>
      <c r="L16" s="11">
        <v>0</v>
      </c>
    </row>
    <row r="17" spans="1:12" ht="15.75" x14ac:dyDescent="0.25">
      <c r="A17" s="2" t="s">
        <v>13</v>
      </c>
      <c r="B17" s="8" t="s">
        <v>30</v>
      </c>
      <c r="C17" s="9">
        <v>0</v>
      </c>
      <c r="D17" s="9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11">
        <v>0</v>
      </c>
      <c r="K17" s="11">
        <v>0</v>
      </c>
      <c r="L17" s="11">
        <v>0</v>
      </c>
    </row>
    <row r="18" spans="1:12" ht="15.75" x14ac:dyDescent="0.25">
      <c r="A18" s="2" t="s">
        <v>14</v>
      </c>
      <c r="B18" s="8" t="s">
        <v>31</v>
      </c>
      <c r="C18" s="9">
        <v>0</v>
      </c>
      <c r="D18" s="9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11">
        <v>0</v>
      </c>
      <c r="K18" s="11">
        <v>0</v>
      </c>
      <c r="L18" s="11">
        <v>0</v>
      </c>
    </row>
    <row r="19" spans="1:12" ht="15.75" x14ac:dyDescent="0.25">
      <c r="A19" s="2" t="s">
        <v>16</v>
      </c>
      <c r="B19" s="8" t="s">
        <v>32</v>
      </c>
      <c r="C19" s="9">
        <v>0</v>
      </c>
      <c r="D19" s="9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11">
        <v>0</v>
      </c>
      <c r="K19" s="11">
        <v>0</v>
      </c>
      <c r="L19" s="11">
        <v>0</v>
      </c>
    </row>
    <row r="20" spans="1:12" ht="15.75" x14ac:dyDescent="0.25">
      <c r="A20" s="3" t="s">
        <v>17</v>
      </c>
      <c r="B20" s="8" t="s">
        <v>32</v>
      </c>
      <c r="C20" s="9">
        <v>0</v>
      </c>
      <c r="D20" s="9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11">
        <v>0</v>
      </c>
      <c r="K20" s="11">
        <v>0</v>
      </c>
      <c r="L20" s="11">
        <v>0</v>
      </c>
    </row>
  </sheetData>
  <mergeCells count="2">
    <mergeCell ref="A1:L4"/>
    <mergeCell ref="A5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F2B07-2F19-4D36-950A-B9798F4CC3FD}">
  <sheetPr>
    <pageSetUpPr fitToPage="1"/>
  </sheetPr>
  <dimension ref="A1:L30"/>
  <sheetViews>
    <sheetView tabSelected="1" workbookViewId="0">
      <selection activeCell="H9" sqref="H9"/>
    </sheetView>
  </sheetViews>
  <sheetFormatPr defaultColWidth="8.85546875" defaultRowHeight="15" x14ac:dyDescent="0.25"/>
  <cols>
    <col min="1" max="1" width="18.140625" style="5" bestFit="1" customWidth="1"/>
    <col min="2" max="2" width="22" style="5" bestFit="1" customWidth="1"/>
    <col min="3" max="3" width="11.42578125" style="5" bestFit="1" customWidth="1"/>
    <col min="4" max="4" width="7.85546875" style="5" hidden="1" customWidth="1"/>
    <col min="5" max="5" width="12.28515625" style="5" bestFit="1" customWidth="1"/>
    <col min="6" max="6" width="9.85546875" style="5" bestFit="1" customWidth="1"/>
    <col min="7" max="8" width="10.42578125" style="5" bestFit="1" customWidth="1"/>
    <col min="9" max="9" width="9.5703125" style="5" bestFit="1" customWidth="1"/>
    <col min="10" max="10" width="10.140625" style="5" bestFit="1" customWidth="1"/>
    <col min="11" max="11" width="32" style="5" customWidth="1"/>
    <col min="12" max="12" width="27.140625" style="5" customWidth="1"/>
    <col min="13" max="16384" width="8.85546875" style="5"/>
  </cols>
  <sheetData>
    <row r="1" spans="1:12" x14ac:dyDescent="0.25">
      <c r="A1" s="15" t="e" vm="1">
        <v>#VALUE!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82.9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25">
      <c r="A5" s="16" t="s">
        <v>33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27.6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s="4" customFormat="1" ht="85.5" x14ac:dyDescent="0.25">
      <c r="A7" s="7" t="s">
        <v>0</v>
      </c>
      <c r="B7" s="7" t="s">
        <v>1</v>
      </c>
      <c r="C7" s="7" t="s">
        <v>2</v>
      </c>
      <c r="D7" s="7"/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7" t="s">
        <v>8</v>
      </c>
      <c r="K7" s="7" t="s">
        <v>9</v>
      </c>
      <c r="L7" s="7" t="s">
        <v>10</v>
      </c>
    </row>
    <row r="8" spans="1:12" x14ac:dyDescent="0.25">
      <c r="A8" s="8" t="s">
        <v>11</v>
      </c>
      <c r="B8" s="8" t="s">
        <v>28</v>
      </c>
      <c r="C8" s="9">
        <v>120000</v>
      </c>
      <c r="D8" s="9">
        <f>(C8/2080)*8</f>
        <v>461.53846153846155</v>
      </c>
      <c r="E8" s="9">
        <f>C8*3%</f>
        <v>3600</v>
      </c>
      <c r="F8" s="9">
        <v>0</v>
      </c>
      <c r="G8" s="9">
        <f>1527.02*12</f>
        <v>18324.239999999998</v>
      </c>
      <c r="H8" s="10">
        <f>D8*40</f>
        <v>18461.538461538461</v>
      </c>
      <c r="I8" s="8">
        <v>0</v>
      </c>
      <c r="J8" s="11">
        <v>0.95</v>
      </c>
      <c r="K8" s="12">
        <v>0.56000000000000005</v>
      </c>
      <c r="L8" s="12">
        <v>0.39</v>
      </c>
    </row>
    <row r="9" spans="1:12" x14ac:dyDescent="0.25">
      <c r="A9" s="8" t="s">
        <v>19</v>
      </c>
      <c r="B9" s="8" t="s">
        <v>23</v>
      </c>
      <c r="C9" s="9">
        <f>3000*26</f>
        <v>78000</v>
      </c>
      <c r="D9" s="9">
        <f t="shared" ref="D9:D12" si="0">(C9/2080)*8</f>
        <v>300</v>
      </c>
      <c r="E9" s="9">
        <f>C9*3%</f>
        <v>2340</v>
      </c>
      <c r="F9" s="9">
        <v>0</v>
      </c>
      <c r="G9" s="9">
        <f t="shared" ref="G9:G12" si="1">1527.02*12</f>
        <v>18324.239999999998</v>
      </c>
      <c r="H9" s="10">
        <f>D9*30</f>
        <v>9000</v>
      </c>
      <c r="I9" s="8">
        <v>0</v>
      </c>
      <c r="J9" s="11">
        <v>0</v>
      </c>
      <c r="K9" s="11">
        <v>0</v>
      </c>
      <c r="L9" s="11">
        <v>0</v>
      </c>
    </row>
    <row r="10" spans="1:12" x14ac:dyDescent="0.25">
      <c r="A10" s="8" t="s">
        <v>20</v>
      </c>
      <c r="B10" s="8" t="s">
        <v>24</v>
      </c>
      <c r="C10" s="9">
        <f>2356.64*26</f>
        <v>61272.639999999999</v>
      </c>
      <c r="D10" s="9">
        <f t="shared" si="0"/>
        <v>235.66399999999999</v>
      </c>
      <c r="E10" s="9">
        <f>C10*3%</f>
        <v>1838.1791999999998</v>
      </c>
      <c r="F10" s="9">
        <v>0</v>
      </c>
      <c r="G10" s="9">
        <f t="shared" si="1"/>
        <v>18324.239999999998</v>
      </c>
      <c r="H10" s="10">
        <f t="shared" ref="H10:H11" si="2">D10*35</f>
        <v>8248.24</v>
      </c>
      <c r="I10" s="8">
        <v>0</v>
      </c>
      <c r="J10" s="11">
        <v>0.95</v>
      </c>
      <c r="K10" s="12">
        <v>0.82</v>
      </c>
      <c r="L10" s="12">
        <v>0.13</v>
      </c>
    </row>
    <row r="11" spans="1:12" x14ac:dyDescent="0.25">
      <c r="A11" s="8" t="s">
        <v>21</v>
      </c>
      <c r="B11" s="8" t="s">
        <v>25</v>
      </c>
      <c r="C11" s="9">
        <f>2028*26</f>
        <v>52728</v>
      </c>
      <c r="D11" s="9">
        <f t="shared" si="0"/>
        <v>202.8</v>
      </c>
      <c r="E11" s="9">
        <v>0</v>
      </c>
      <c r="F11" s="9">
        <v>0</v>
      </c>
      <c r="G11" s="9">
        <v>0</v>
      </c>
      <c r="H11" s="10">
        <f t="shared" si="2"/>
        <v>7098</v>
      </c>
      <c r="I11" s="9">
        <v>0</v>
      </c>
      <c r="J11" s="11">
        <v>1</v>
      </c>
      <c r="K11" s="12">
        <v>0.72</v>
      </c>
      <c r="L11" s="12">
        <v>0.28000000000000003</v>
      </c>
    </row>
    <row r="12" spans="1:12" ht="45" x14ac:dyDescent="0.25">
      <c r="A12" s="13" t="s">
        <v>22</v>
      </c>
      <c r="B12" s="14" t="s">
        <v>26</v>
      </c>
      <c r="C12" s="9">
        <f>1846.15*26</f>
        <v>47999.9</v>
      </c>
      <c r="D12" s="9">
        <f t="shared" si="0"/>
        <v>184.61500000000001</v>
      </c>
      <c r="E12" s="9">
        <v>0</v>
      </c>
      <c r="F12" s="9">
        <v>0</v>
      </c>
      <c r="G12" s="9">
        <f t="shared" si="1"/>
        <v>18324.239999999998</v>
      </c>
      <c r="H12" s="10">
        <f>D12*30</f>
        <v>5538.4500000000007</v>
      </c>
      <c r="I12" s="8">
        <v>0</v>
      </c>
      <c r="J12" s="11">
        <v>1</v>
      </c>
      <c r="K12" s="12">
        <v>0.73</v>
      </c>
      <c r="L12" s="12">
        <v>0.28999999999999998</v>
      </c>
    </row>
    <row r="13" spans="1:12" x14ac:dyDescent="0.25">
      <c r="A13" s="8"/>
      <c r="B13" s="8"/>
      <c r="C13" s="8"/>
      <c r="D13" s="8"/>
      <c r="E13" s="8"/>
      <c r="F13" s="8"/>
      <c r="G13" s="8"/>
      <c r="H13" s="8"/>
      <c r="I13" s="8"/>
      <c r="J13" s="11"/>
      <c r="K13" s="8"/>
      <c r="L13" s="8"/>
    </row>
    <row r="14" spans="1:12" x14ac:dyDescent="0.25">
      <c r="A14" s="8"/>
      <c r="B14" s="8"/>
      <c r="C14" s="8"/>
      <c r="D14" s="8"/>
      <c r="E14" s="8"/>
      <c r="F14" s="8"/>
      <c r="G14" s="8"/>
      <c r="H14" s="8"/>
      <c r="I14" s="8"/>
      <c r="J14" s="11"/>
      <c r="K14" s="8"/>
      <c r="L14" s="8"/>
    </row>
    <row r="15" spans="1:12" ht="15.75" x14ac:dyDescent="0.25">
      <c r="A15" s="1" t="s">
        <v>15</v>
      </c>
      <c r="B15" s="8" t="s">
        <v>27</v>
      </c>
      <c r="C15" s="9">
        <v>0</v>
      </c>
      <c r="D15" s="9"/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11">
        <v>0</v>
      </c>
      <c r="K15" s="11">
        <v>0</v>
      </c>
      <c r="L15" s="11">
        <v>0</v>
      </c>
    </row>
    <row r="16" spans="1:12" ht="15.75" x14ac:dyDescent="0.25">
      <c r="A16" s="2" t="s">
        <v>12</v>
      </c>
      <c r="B16" s="8" t="s">
        <v>29</v>
      </c>
      <c r="C16" s="9">
        <v>0</v>
      </c>
      <c r="D16" s="9"/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11">
        <v>0</v>
      </c>
      <c r="K16" s="11">
        <v>0</v>
      </c>
      <c r="L16" s="11">
        <v>0</v>
      </c>
    </row>
    <row r="17" spans="1:12" ht="15.75" x14ac:dyDescent="0.25">
      <c r="A17" s="2" t="s">
        <v>13</v>
      </c>
      <c r="B17" s="8" t="s">
        <v>30</v>
      </c>
      <c r="C17" s="9">
        <v>0</v>
      </c>
      <c r="D17" s="9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11">
        <v>0</v>
      </c>
      <c r="K17" s="11">
        <v>0</v>
      </c>
      <c r="L17" s="11">
        <v>0</v>
      </c>
    </row>
    <row r="18" spans="1:12" ht="15.75" x14ac:dyDescent="0.25">
      <c r="A18" s="2" t="s">
        <v>14</v>
      </c>
      <c r="B18" s="8" t="s">
        <v>31</v>
      </c>
      <c r="C18" s="9">
        <v>0</v>
      </c>
      <c r="D18" s="9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11">
        <v>0</v>
      </c>
      <c r="K18" s="11">
        <v>0</v>
      </c>
      <c r="L18" s="11">
        <v>0</v>
      </c>
    </row>
    <row r="19" spans="1:12" ht="15.75" x14ac:dyDescent="0.25">
      <c r="A19" s="2" t="s">
        <v>16</v>
      </c>
      <c r="B19" s="8" t="s">
        <v>32</v>
      </c>
      <c r="C19" s="9">
        <v>0</v>
      </c>
      <c r="D19" s="9"/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11">
        <v>0</v>
      </c>
      <c r="K19" s="11">
        <v>0</v>
      </c>
      <c r="L19" s="11">
        <v>0</v>
      </c>
    </row>
    <row r="20" spans="1:12" ht="15.75" x14ac:dyDescent="0.25">
      <c r="A20" s="3" t="s">
        <v>17</v>
      </c>
      <c r="B20" s="8" t="s">
        <v>32</v>
      </c>
      <c r="C20" s="9">
        <v>0</v>
      </c>
      <c r="D20" s="9"/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11">
        <v>0</v>
      </c>
      <c r="K20" s="11">
        <v>0</v>
      </c>
      <c r="L20" s="11">
        <v>0</v>
      </c>
    </row>
    <row r="21" spans="1:12" x14ac:dyDescent="0.25">
      <c r="B21" s="6"/>
    </row>
    <row r="30" spans="1:12" x14ac:dyDescent="0.25">
      <c r="J30" s="5" t="s">
        <v>18</v>
      </c>
    </row>
  </sheetData>
  <mergeCells count="2">
    <mergeCell ref="A1:L4"/>
    <mergeCell ref="A5:L6"/>
  </mergeCells>
  <pageMargins left="0.25" right="0.25" top="0.75" bottom="0.75" header="0.3" footer="0.3"/>
  <pageSetup scale="7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 White</dc:creator>
  <cp:lastModifiedBy>Sheryl L. Schwab</cp:lastModifiedBy>
  <cp:lastPrinted>2026-05-11T21:05:49Z</cp:lastPrinted>
  <dcterms:created xsi:type="dcterms:W3CDTF">2026-05-08T14:03:25Z</dcterms:created>
  <dcterms:modified xsi:type="dcterms:W3CDTF">2026-05-13T14:21:29Z</dcterms:modified>
</cp:coreProperties>
</file>